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ptop\Documents\Work\"/>
    </mc:Choice>
  </mc:AlternateContent>
  <bookViews>
    <workbookView xWindow="0" yWindow="0" windowWidth="9660" windowHeight="38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1" l="1"/>
  <c r="D27" i="1"/>
  <c r="D26" i="1"/>
  <c r="C26" i="1"/>
  <c r="C24" i="1"/>
  <c r="I22" i="1"/>
  <c r="I20" i="1"/>
  <c r="H20" i="1"/>
  <c r="G20" i="1"/>
  <c r="F20" i="1"/>
  <c r="E20" i="1"/>
  <c r="C20" i="1"/>
  <c r="D20" i="1"/>
  <c r="I17" i="1"/>
  <c r="H17" i="1"/>
  <c r="G17" i="1"/>
  <c r="F17" i="1"/>
  <c r="E17" i="1"/>
  <c r="D17" i="1"/>
  <c r="C17" i="1"/>
  <c r="C15" i="1"/>
  <c r="D15" i="1"/>
  <c r="B17" i="1"/>
  <c r="I15" i="1"/>
  <c r="H15" i="1"/>
  <c r="G15" i="1"/>
  <c r="F15" i="1"/>
  <c r="E15" i="1"/>
  <c r="C12" i="1"/>
  <c r="C13" i="1"/>
  <c r="B15" i="1"/>
  <c r="I13" i="1"/>
  <c r="H13" i="1"/>
  <c r="G13" i="1"/>
  <c r="F13" i="1"/>
  <c r="E13" i="1"/>
  <c r="D13" i="1"/>
  <c r="I12" i="1"/>
  <c r="H12" i="1"/>
  <c r="G12" i="1"/>
  <c r="F12" i="1"/>
  <c r="E12" i="1"/>
  <c r="D12" i="1"/>
  <c r="I11" i="1"/>
  <c r="H11" i="1"/>
  <c r="G11" i="1"/>
  <c r="F11" i="1"/>
  <c r="E11" i="1"/>
  <c r="D11" i="1"/>
  <c r="C11" i="1"/>
  <c r="I7" i="1"/>
  <c r="H7" i="1"/>
  <c r="G7" i="1"/>
  <c r="F7" i="1"/>
  <c r="E7" i="1"/>
  <c r="D7" i="1"/>
  <c r="I6" i="1"/>
  <c r="H6" i="1"/>
  <c r="G6" i="1"/>
  <c r="F6" i="1"/>
  <c r="E6" i="1"/>
  <c r="D6" i="1"/>
  <c r="I5" i="1"/>
  <c r="H5" i="1"/>
  <c r="G5" i="1"/>
  <c r="F5" i="1"/>
  <c r="E5" i="1"/>
  <c r="D5" i="1"/>
  <c r="D4" i="1"/>
  <c r="E4" i="1" s="1"/>
  <c r="F4" i="1" s="1"/>
  <c r="G4" i="1" s="1"/>
  <c r="H4" i="1" s="1"/>
  <c r="I4" i="1" s="1"/>
</calcChain>
</file>

<file path=xl/sharedStrings.xml><?xml version="1.0" encoding="utf-8"?>
<sst xmlns="http://schemas.openxmlformats.org/spreadsheetml/2006/main" count="24" uniqueCount="23">
  <si>
    <t>Initial Investent</t>
  </si>
  <si>
    <t>Amount</t>
  </si>
  <si>
    <t>Time (years)</t>
  </si>
  <si>
    <t xml:space="preserve">Procedures </t>
  </si>
  <si>
    <t>Inflation rate</t>
  </si>
  <si>
    <t xml:space="preserve">Net Revenue </t>
  </si>
  <si>
    <t>Salary/procedure</t>
  </si>
  <si>
    <t>Supply/Procedure</t>
  </si>
  <si>
    <t>Cash flow analysis</t>
  </si>
  <si>
    <t>Initial investment</t>
  </si>
  <si>
    <t>Net revenue</t>
  </si>
  <si>
    <t>Salaries</t>
  </si>
  <si>
    <t xml:space="preserve">Supplies </t>
  </si>
  <si>
    <t>Repairs</t>
  </si>
  <si>
    <t>Cash flow from operations</t>
  </si>
  <si>
    <t>Salvage</t>
  </si>
  <si>
    <t>Total cash inflow/outflow</t>
  </si>
  <si>
    <t>Net Present Value</t>
  </si>
  <si>
    <t>NPV</t>
  </si>
  <si>
    <t>Internal Rate of Return</t>
  </si>
  <si>
    <t>Payback Period</t>
  </si>
  <si>
    <t>It is within the 4 year</t>
  </si>
  <si>
    <t>4.37years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</si>
</sst>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6" fontId="1" fillId="0" borderId="0" xfId="0" applyNumberFormat="1" applyFont="1"/>
    <xf numFmtId="9" fontId="1" fillId="0" borderId="0" xfId="0" applyNumberFormat="1" applyFont="1"/>
    <xf numFmtId="3" fontId="1" fillId="0" borderId="0" xfId="0" applyNumberFormat="1" applyFont="1"/>
    <xf numFmtId="10" fontId="1" fillId="0" borderId="0" xfId="0" applyNumberFormat="1" applyFont="1"/>
    <xf numFmtId="8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P15" sqref="P15"/>
    </sheetView>
  </sheetViews>
  <sheetFormatPr defaultRowHeight="15.75" x14ac:dyDescent="0.25"/>
  <cols>
    <col min="1" max="1" width="23.140625" style="1" customWidth="1"/>
    <col min="2" max="2" width="19" style="1" customWidth="1"/>
    <col min="3" max="3" width="10.28515625" style="1" bestFit="1" customWidth="1"/>
    <col min="4" max="4" width="11.42578125" style="1" customWidth="1"/>
    <col min="5" max="5" width="9" style="1" customWidth="1"/>
    <col min="6" max="6" width="8.42578125" style="1" customWidth="1"/>
    <col min="7" max="7" width="9.42578125" style="1" customWidth="1"/>
    <col min="8" max="8" width="8.7109375" style="1" customWidth="1"/>
    <col min="9" max="9" width="10.85546875" style="1" customWidth="1"/>
    <col min="10" max="10" width="7" style="1" customWidth="1"/>
    <col min="11" max="11" width="12.28515625" style="1" customWidth="1"/>
    <col min="12" max="16384" width="9.140625" style="1"/>
  </cols>
  <sheetData>
    <row r="1" spans="1:11" x14ac:dyDescent="0.25">
      <c r="B1" s="1" t="s">
        <v>1</v>
      </c>
      <c r="D1" s="1" t="s">
        <v>2</v>
      </c>
      <c r="E1" s="1" t="s">
        <v>2</v>
      </c>
    </row>
    <row r="2" spans="1:11" x14ac:dyDescent="0.25">
      <c r="A2" s="1" t="s">
        <v>0</v>
      </c>
      <c r="B2" s="2">
        <v>750000</v>
      </c>
      <c r="C2" s="1">
        <v>1</v>
      </c>
      <c r="D2" s="1">
        <v>2</v>
      </c>
      <c r="E2" s="1">
        <v>3</v>
      </c>
      <c r="F2" s="1">
        <v>4</v>
      </c>
      <c r="G2" s="1">
        <v>5</v>
      </c>
      <c r="H2" s="1">
        <v>6</v>
      </c>
      <c r="I2" s="1">
        <v>7</v>
      </c>
      <c r="K2" s="1" t="s">
        <v>4</v>
      </c>
    </row>
    <row r="4" spans="1:11" x14ac:dyDescent="0.25">
      <c r="A4" s="1" t="s">
        <v>3</v>
      </c>
      <c r="C4" s="1">
        <v>500</v>
      </c>
      <c r="D4" s="1">
        <f>0.03*C4+(C4)</f>
        <v>515</v>
      </c>
      <c r="E4" s="1">
        <f>D4+(0.03*D4)</f>
        <v>530.45000000000005</v>
      </c>
      <c r="F4" s="1">
        <f>E4+(0.03*E4)</f>
        <v>546.36350000000004</v>
      </c>
      <c r="G4" s="1">
        <f>F4+(0.03*F4)</f>
        <v>562.75440500000002</v>
      </c>
      <c r="H4" s="1">
        <f>G4+(0.03*G4)</f>
        <v>579.63703714999997</v>
      </c>
      <c r="I4" s="1">
        <f>H4+(0.03*H4)</f>
        <v>597.02614826449997</v>
      </c>
      <c r="K4" s="3">
        <v>0.03</v>
      </c>
    </row>
    <row r="5" spans="1:11" x14ac:dyDescent="0.25">
      <c r="A5" s="1" t="s">
        <v>5</v>
      </c>
      <c r="C5" s="1">
        <v>450</v>
      </c>
      <c r="D5" s="1">
        <f>C5+(K5*C5)</f>
        <v>459</v>
      </c>
      <c r="E5" s="1">
        <f>D5+(K5*D5)</f>
        <v>468.18</v>
      </c>
      <c r="F5" s="1">
        <f>E5+(K5*E5)</f>
        <v>477.54360000000003</v>
      </c>
      <c r="G5" s="1">
        <f>F5+(K5*F5)</f>
        <v>487.09447200000005</v>
      </c>
      <c r="H5" s="1">
        <f>G5+(G5*K5)</f>
        <v>496.83636144000008</v>
      </c>
      <c r="I5" s="1">
        <f>H5+(H5*K5)</f>
        <v>506.77308866880009</v>
      </c>
      <c r="K5" s="3">
        <v>0.02</v>
      </c>
    </row>
    <row r="6" spans="1:11" x14ac:dyDescent="0.25">
      <c r="A6" s="1" t="s">
        <v>6</v>
      </c>
      <c r="C6" s="1">
        <v>75</v>
      </c>
      <c r="D6" s="1">
        <f>C6+(K6*C6)</f>
        <v>78</v>
      </c>
      <c r="E6" s="1">
        <f>D6+(D6*K6)</f>
        <v>81.12</v>
      </c>
      <c r="F6" s="1">
        <f>E6+(E6*K6)</f>
        <v>84.364800000000002</v>
      </c>
      <c r="G6" s="1">
        <f>F6+(F6*K6)</f>
        <v>87.739392000000009</v>
      </c>
      <c r="H6" s="1">
        <f>G6+(G6*K6)</f>
        <v>91.248967680000007</v>
      </c>
      <c r="I6" s="1">
        <f>H6+(H6*K6)</f>
        <v>94.898926387200007</v>
      </c>
      <c r="K6" s="3">
        <v>0.04</v>
      </c>
    </row>
    <row r="7" spans="1:11" x14ac:dyDescent="0.25">
      <c r="A7" s="1" t="s">
        <v>7</v>
      </c>
      <c r="C7" s="1">
        <v>30</v>
      </c>
      <c r="D7" s="1">
        <f>C7+(C7*K7)</f>
        <v>30.6</v>
      </c>
      <c r="E7" s="1">
        <f>D7+(K7*D7)</f>
        <v>31.212</v>
      </c>
      <c r="F7" s="1">
        <f>E7+(E7*K7)</f>
        <v>31.83624</v>
      </c>
      <c r="G7" s="1">
        <f>F7+(F7*K7)</f>
        <v>32.4729648</v>
      </c>
      <c r="H7" s="1">
        <f>G7+(G7*K7)</f>
        <v>33.122424096000003</v>
      </c>
      <c r="I7" s="1">
        <f>H7+(H7*K7)</f>
        <v>33.784872577920005</v>
      </c>
      <c r="K7" s="3">
        <v>0.02</v>
      </c>
    </row>
    <row r="9" spans="1:11" x14ac:dyDescent="0.25">
      <c r="A9" s="1" t="s">
        <v>8</v>
      </c>
    </row>
    <row r="10" spans="1:11" x14ac:dyDescent="0.25">
      <c r="A10" s="1" t="s">
        <v>9</v>
      </c>
      <c r="B10" s="2">
        <v>-750000</v>
      </c>
    </row>
    <row r="11" spans="1:11" x14ac:dyDescent="0.25">
      <c r="A11" s="1" t="s">
        <v>10</v>
      </c>
      <c r="C11" s="1">
        <f>C4*C5</f>
        <v>225000</v>
      </c>
      <c r="D11" s="1">
        <f>D4*D5</f>
        <v>236385</v>
      </c>
      <c r="E11" s="1">
        <f>E4*E5</f>
        <v>248346.08100000003</v>
      </c>
      <c r="F11" s="1">
        <f>F4*F5</f>
        <v>260912.39269860004</v>
      </c>
      <c r="G11" s="1">
        <f>G4*G5</f>
        <v>274114.55976914917</v>
      </c>
      <c r="H11" s="1">
        <f>H4*H5</f>
        <v>287984.75649346813</v>
      </c>
      <c r="I11" s="1">
        <f>I4*I5</f>
        <v>302556.78517203761</v>
      </c>
    </row>
    <row r="12" spans="1:11" x14ac:dyDescent="0.25">
      <c r="A12" s="1" t="s">
        <v>11</v>
      </c>
      <c r="C12" s="1">
        <f>C6*C4</f>
        <v>37500</v>
      </c>
      <c r="D12" s="1">
        <f>D6*D4</f>
        <v>40170</v>
      </c>
      <c r="E12" s="1">
        <f>E6*E4</f>
        <v>43030.104000000007</v>
      </c>
      <c r="F12" s="1">
        <f>F6*F4</f>
        <v>46093.847404800006</v>
      </c>
      <c r="G12" s="1">
        <f>G6*G4</f>
        <v>49375.729340021768</v>
      </c>
      <c r="H12" s="1">
        <f>H6*H4</f>
        <v>52891.281269031308</v>
      </c>
      <c r="I12" s="1">
        <f>I6*I4</f>
        <v>56657.140495386338</v>
      </c>
    </row>
    <row r="13" spans="1:11" x14ac:dyDescent="0.25">
      <c r="A13" s="1" t="s">
        <v>12</v>
      </c>
      <c r="C13" s="1">
        <f>C7*C4</f>
        <v>15000</v>
      </c>
      <c r="D13" s="1">
        <f>D7*D4</f>
        <v>15759</v>
      </c>
      <c r="E13" s="1">
        <f>E7*E4</f>
        <v>16556.4054</v>
      </c>
      <c r="F13" s="1">
        <f>F7*F4</f>
        <v>17394.15951324</v>
      </c>
      <c r="G13" s="1">
        <f>G7*G4</f>
        <v>18274.303984609945</v>
      </c>
      <c r="H13" s="1">
        <f>H7*H4</f>
        <v>19198.983766231209</v>
      </c>
      <c r="I13" s="1">
        <f>I7*I4</f>
        <v>20170.452344802507</v>
      </c>
    </row>
    <row r="14" spans="1:11" x14ac:dyDescent="0.25">
      <c r="A14" s="1" t="s">
        <v>13</v>
      </c>
      <c r="C14" s="4">
        <v>15000</v>
      </c>
      <c r="D14" s="4">
        <v>15000</v>
      </c>
      <c r="E14" s="4">
        <v>15000</v>
      </c>
      <c r="F14" s="4">
        <v>15000</v>
      </c>
      <c r="G14" s="4">
        <v>15000</v>
      </c>
      <c r="H14" s="4">
        <v>15000</v>
      </c>
      <c r="I14" s="4">
        <v>15000</v>
      </c>
    </row>
    <row r="15" spans="1:11" x14ac:dyDescent="0.25">
      <c r="A15" s="1" t="s">
        <v>14</v>
      </c>
      <c r="B15" s="2">
        <f>B10</f>
        <v>-750000</v>
      </c>
      <c r="C15" s="2">
        <f>C11-(C12+C13+C14)</f>
        <v>157500</v>
      </c>
      <c r="D15" s="4">
        <f>D11-(D12+D13+D14)</f>
        <v>165456</v>
      </c>
      <c r="E15" s="4">
        <f>E11-(E12+E13+E14)</f>
        <v>173759.57160000002</v>
      </c>
      <c r="F15" s="4">
        <f>F11-(F12+F13+F14)</f>
        <v>182424.38578056003</v>
      </c>
      <c r="G15" s="4">
        <f>G11-(G12+G13+G14)</f>
        <v>191464.52644451745</v>
      </c>
      <c r="H15" s="4">
        <f>H11-(H12+H13+H14)</f>
        <v>200894.49145820562</v>
      </c>
      <c r="I15" s="4">
        <f>I11-(I12+I13+I14)</f>
        <v>210729.19233184875</v>
      </c>
    </row>
    <row r="16" spans="1:11" x14ac:dyDescent="0.25">
      <c r="A16" s="1" t="s">
        <v>15</v>
      </c>
      <c r="I16" s="4">
        <v>20000</v>
      </c>
    </row>
    <row r="17" spans="1:11" x14ac:dyDescent="0.25">
      <c r="A17" s="1" t="s">
        <v>16</v>
      </c>
      <c r="B17" s="2">
        <f>B15</f>
        <v>-750000</v>
      </c>
      <c r="C17" s="2">
        <f>C15</f>
        <v>157500</v>
      </c>
      <c r="D17" s="4">
        <f>D15</f>
        <v>165456</v>
      </c>
      <c r="E17" s="4">
        <f>E15</f>
        <v>173759.57160000002</v>
      </c>
      <c r="F17" s="4">
        <f>F15</f>
        <v>182424.38578056003</v>
      </c>
      <c r="G17" s="4">
        <f>G15</f>
        <v>191464.52644451745</v>
      </c>
      <c r="H17" s="4">
        <f>H15</f>
        <v>200894.49145820562</v>
      </c>
      <c r="I17" s="4">
        <f>I15+I16</f>
        <v>230729.19233184875</v>
      </c>
    </row>
    <row r="19" spans="1:11" x14ac:dyDescent="0.25">
      <c r="A19" s="1" t="s">
        <v>17</v>
      </c>
    </row>
    <row r="20" spans="1:11" x14ac:dyDescent="0.25">
      <c r="C20" s="1">
        <f>C17/(1+2.5%)</f>
        <v>153658.53658536586</v>
      </c>
      <c r="D20" s="1">
        <f>D17/(1+2.5%)</f>
        <v>161420.48780487807</v>
      </c>
      <c r="E20" s="1">
        <f>E17/(1+2.5%)</f>
        <v>169521.53326829273</v>
      </c>
      <c r="F20" s="1">
        <f>F17/(1+2.5%)</f>
        <v>177975.01051761955</v>
      </c>
      <c r="G20" s="1">
        <f>G17/(1+2.5%)</f>
        <v>186794.65994587069</v>
      </c>
      <c r="H20" s="1">
        <f>H17/(1+2.5%)</f>
        <v>195994.62581288355</v>
      </c>
      <c r="I20" s="1">
        <f>I17/(1+2.5%)</f>
        <v>225101.65105546222</v>
      </c>
      <c r="K20" s="5">
        <v>2.5000000000000001E-2</v>
      </c>
    </row>
    <row r="22" spans="1:11" x14ac:dyDescent="0.25">
      <c r="A22" s="1" t="s">
        <v>18</v>
      </c>
      <c r="I22" s="2">
        <f>B17+C20+D20+E20+F20+G20+H20+I20</f>
        <v>520466.50499037269</v>
      </c>
    </row>
    <row r="24" spans="1:11" x14ac:dyDescent="0.25">
      <c r="A24" s="1" t="s">
        <v>19</v>
      </c>
      <c r="C24" s="1">
        <f>B17+(C17/(1+2.5%))</f>
        <v>-596341.46341463411</v>
      </c>
      <c r="I24" s="5">
        <v>0.14974999999999999</v>
      </c>
    </row>
    <row r="26" spans="1:11" ht="31.5" customHeight="1" x14ac:dyDescent="0.25">
      <c r="A26" s="1" t="s">
        <v>20</v>
      </c>
      <c r="B26" s="1" t="s">
        <v>21</v>
      </c>
      <c r="C26" s="2">
        <f>C17+D17+E17+F17</f>
        <v>679139.95738055999</v>
      </c>
      <c r="D26" s="2">
        <f>B17+C26</f>
        <v>-70860.042619440006</v>
      </c>
    </row>
    <row r="27" spans="1:11" x14ac:dyDescent="0.25">
      <c r="D27" s="6">
        <f>D26/-G17</f>
        <v>0.37009488877812474</v>
      </c>
    </row>
    <row r="28" spans="1:11" x14ac:dyDescent="0.25">
      <c r="D28" s="1">
        <f>4+0.37</f>
        <v>4.37</v>
      </c>
    </row>
    <row r="29" spans="1:11" x14ac:dyDescent="0.25">
      <c r="D29" s="7" t="s">
        <v>22</v>
      </c>
    </row>
  </sheetData>
  <pageMargins left="0.7" right="0.7" top="0.75" bottom="0.75" header="0.3" footer="0.3"/>
  <pageSetup paperSize="9" orientation="portrait" r:id="rId1"/>
  <ignoredErrors>
    <ignoredError sqref="E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Mulwa</dc:creator>
  <cp:lastModifiedBy>James Mulwa</cp:lastModifiedBy>
  <dcterms:created xsi:type="dcterms:W3CDTF">2018-04-20T05:19:50Z</dcterms:created>
  <dcterms:modified xsi:type="dcterms:W3CDTF">2018-04-20T06:42:21Z</dcterms:modified>
</cp:coreProperties>
</file>